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ocuments/ADS/ADS Tsirang, 2025/5. Agriculture/"/>
    </mc:Choice>
  </mc:AlternateContent>
  <xr:revisionPtr revIDLastSave="0" documentId="8_{807937C7-51B7-244E-BAC9-A3E4CE10934B}" xr6:coauthVersionLast="47" xr6:coauthVersionMax="47" xr10:uidLastSave="{00000000-0000-0000-0000-000000000000}"/>
  <bookViews>
    <workbookView xWindow="4440" yWindow="6240" windowWidth="27240" windowHeight="16440" xr2:uid="{875C20F0-29CF-1846-BDD0-C1B5EEC819E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H38" i="1"/>
  <c r="H34" i="1"/>
  <c r="H26" i="1"/>
  <c r="H22" i="1"/>
  <c r="H18" i="1"/>
  <c r="H14" i="1"/>
  <c r="I6" i="1"/>
  <c r="F6" i="1"/>
</calcChain>
</file>

<file path=xl/sharedStrings.xml><?xml version="1.0" encoding="utf-8"?>
<sst xmlns="http://schemas.openxmlformats.org/spreadsheetml/2006/main" count="54" uniqueCount="18">
  <si>
    <t>Table 5.9: Number of Major Fruits and Nuts production, (2016-2023)</t>
  </si>
  <si>
    <t>Major fruits/Productions</t>
  </si>
  <si>
    <t>Apple</t>
  </si>
  <si>
    <t>Total Trees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</si>
  <si>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</si>
  <si>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</si>
  <si>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</si>
  <si>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</si>
  <si>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</si>
  <si>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</si>
  <si>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</si>
  <si>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</si>
  <si>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</si>
  <si>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</si>
  <si>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…</t>
  </si>
  <si>
    <t>Banana</t>
  </si>
  <si>
    <t>Persimmon</t>
  </si>
  <si>
    <t>Source: Agriculture Statistics 2018, 2019, 2020, 2021 , Integrated Agriculture and Livestock Census (NSB)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</si>
</sst>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_)"/>
  </numFmts>
  <fonts count="6">
    <font>
      <sz val="12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0"/>
      <name val="Courier"/>
      <family val="3"/>
    </font>
    <font>
      <sz val="10"/>
      <color theme="1"/>
      <name val="Times New Roman"/>
      <family val="1"/>
    </font>
    <font>
      <sz val="1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D8D8D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164" fontId="2" fillId="0" borderId="3" xfId="1" applyNumberFormat="1" applyFont="1" applyBorder="1" applyAlignment="1">
      <alignment horizontal="left" vertical="center"/>
    </xf>
    <xf numFmtId="164" fontId="2" fillId="0" borderId="4" xfId="1" applyNumberFormat="1" applyFont="1" applyBorder="1" applyAlignment="1">
      <alignment horizontal="left" vertical="center"/>
    </xf>
    <xf numFmtId="43" fontId="4" fillId="2" borderId="0" xfId="0" applyNumberFormat="1" applyFont="1" applyFill="1" applyAlignment="1">
      <alignment horizontal="left" vertical="center" wrapText="1"/>
    </xf>
    <xf numFmtId="164" fontId="2" fillId="0" borderId="5" xfId="1" applyNumberFormat="1" applyFont="1" applyBorder="1" applyAlignment="1">
      <alignment horizontal="left" vertical="center"/>
    </xf>
    <xf numFmtId="164" fontId="2" fillId="0" borderId="3" xfId="1" applyNumberFormat="1" applyFont="1" applyBorder="1" applyAlignment="1">
      <alignment vertical="center"/>
    </xf>
    <xf numFmtId="164" fontId="2" fillId="0" borderId="3" xfId="1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Normal" xfId="0" builtinId="0"/>
    <cellStyle name="Normal_Tab5.6" xfId="1" xr:uid="{4994807E-0742-0445-B2C3-BEB293034E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19B34-34E4-DD48-8B4B-3031D1B7FE8F}">
  <dimension ref="A1:I43"/>
  <sheetViews>
    <sheetView tabSelected="1" workbookViewId="0">
      <selection activeCell="L6" sqref="L6"/>
    </sheetView>
  </sheetViews>
  <sheetFormatPr baseColWidth="10" defaultRowHeight="16"/>
  <sheetData>
    <row r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4">
        <v>2016</v>
      </c>
      <c r="D2" s="4">
        <v>2017</v>
      </c>
      <c r="E2" s="4">
        <v>2019</v>
      </c>
      <c r="F2" s="4">
        <v>2020</v>
      </c>
      <c r="G2" s="4">
        <v>2021</v>
      </c>
      <c r="H2" s="4">
        <v>2022</v>
      </c>
      <c r="I2" s="4">
        <v>2023</v>
      </c>
    </row>
    <row r="3" spans="1:9">
      <c r="A3" s="5" t="s">
        <v>2</v>
      </c>
      <c r="B3" s="6" t="s">
        <v>3</v>
      </c>
      <c r="C3" s="7">
        <v>285</v>
      </c>
      <c r="D3" s="7">
        <v>617</v>
      </c>
      <c r="E3" s="7">
        <v>133.03</v>
      </c>
      <c r="F3" s="8">
        <v>229</v>
      </c>
      <c r="G3" s="8">
        <v>332</v>
      </c>
      <c r="H3" s="7">
        <v>755</v>
      </c>
      <c r="I3" s="7">
        <v>798</v>
      </c>
    </row>
    <row r="4" spans="1:9">
      <c r="A4" s="5"/>
      <c r="B4" s="6" t="s">
        <v>4</v>
      </c>
      <c r="C4" s="7">
        <v>10</v>
      </c>
      <c r="D4" s="7">
        <v>495</v>
      </c>
      <c r="E4" s="7">
        <v>35.53</v>
      </c>
      <c r="F4" s="8">
        <v>19</v>
      </c>
      <c r="G4" s="8">
        <v>140</v>
      </c>
      <c r="H4" s="7">
        <v>63</v>
      </c>
      <c r="I4" s="7">
        <v>52</v>
      </c>
    </row>
    <row r="5" spans="1:9">
      <c r="A5" s="5"/>
      <c r="B5" s="6" t="s">
        <v>5</v>
      </c>
      <c r="C5" s="7">
        <v>0.1</v>
      </c>
      <c r="D5" s="7">
        <v>15</v>
      </c>
      <c r="E5" s="7">
        <v>0.129</v>
      </c>
      <c r="F5" s="8">
        <v>0.49</v>
      </c>
      <c r="G5" s="8">
        <v>0.88</v>
      </c>
      <c r="H5" s="7">
        <v>0.47599999999999998</v>
      </c>
      <c r="I5" s="7">
        <v>0.316</v>
      </c>
    </row>
    <row r="6" spans="1:9">
      <c r="A6" s="5"/>
      <c r="B6" s="6" t="s">
        <v>6</v>
      </c>
      <c r="C6" s="7">
        <v>100</v>
      </c>
      <c r="D6" s="7">
        <v>30</v>
      </c>
      <c r="E6" s="7"/>
      <c r="F6" s="9">
        <f>490/F4</f>
        <v>25.789473684210527</v>
      </c>
      <c r="G6" s="8">
        <v>6.28</v>
      </c>
      <c r="H6" s="7">
        <v>7.5549999999999997</v>
      </c>
      <c r="I6" s="7">
        <f>I5/I4*1000</f>
        <v>6.0769230769230766</v>
      </c>
    </row>
    <row r="7" spans="1:9">
      <c r="A7" s="5" t="s">
        <v>7</v>
      </c>
      <c r="B7" s="6" t="s">
        <v>3</v>
      </c>
      <c r="C7" s="7">
        <v>108447</v>
      </c>
      <c r="D7" s="7">
        <v>126868</v>
      </c>
      <c r="E7" s="7">
        <v>184626</v>
      </c>
      <c r="F7" s="8">
        <v>168598</v>
      </c>
      <c r="G7" s="8">
        <v>123752</v>
      </c>
      <c r="H7" s="7">
        <v>110419</v>
      </c>
      <c r="I7" s="7">
        <v>130837</v>
      </c>
    </row>
    <row r="8" spans="1:9">
      <c r="A8" s="5"/>
      <c r="B8" s="6" t="s">
        <v>4</v>
      </c>
      <c r="C8" s="7">
        <v>75875</v>
      </c>
      <c r="D8" s="7">
        <v>79837</v>
      </c>
      <c r="E8" s="7">
        <v>99124</v>
      </c>
      <c r="F8" s="8">
        <v>97036</v>
      </c>
      <c r="G8" s="8">
        <v>74793</v>
      </c>
      <c r="H8" s="7">
        <v>78831</v>
      </c>
      <c r="I8" s="7">
        <v>76478</v>
      </c>
    </row>
    <row r="9" spans="1:9">
      <c r="A9" s="5"/>
      <c r="B9" s="6" t="s">
        <v>5</v>
      </c>
      <c r="C9" s="7">
        <v>6461</v>
      </c>
      <c r="D9" s="7">
        <v>3089</v>
      </c>
      <c r="E9" s="7">
        <v>3521.3110000000001</v>
      </c>
      <c r="F9" s="8">
        <v>3478.65</v>
      </c>
      <c r="G9" s="9">
        <v>2147.73</v>
      </c>
      <c r="H9" s="7">
        <v>3056.2130000000002</v>
      </c>
      <c r="I9" s="7">
        <v>3097.9929999999999</v>
      </c>
    </row>
    <row r="10" spans="1:9">
      <c r="A10" s="5"/>
      <c r="B10" s="6" t="s">
        <v>6</v>
      </c>
      <c r="C10" s="7">
        <v>85.15</v>
      </c>
      <c r="D10" s="7">
        <v>39</v>
      </c>
      <c r="E10" s="7">
        <v>35.520000000000003</v>
      </c>
      <c r="F10" s="8">
        <v>35.840000000000003</v>
      </c>
      <c r="G10" s="8">
        <v>28.72</v>
      </c>
      <c r="H10" s="7">
        <v>38.768999999999998</v>
      </c>
      <c r="I10" s="7">
        <v>40.508000000000003</v>
      </c>
    </row>
    <row r="11" spans="1:9">
      <c r="A11" s="5" t="s">
        <v>8</v>
      </c>
      <c r="B11" s="6" t="s">
        <v>3</v>
      </c>
      <c r="C11" s="7">
        <v>4248</v>
      </c>
      <c r="D11" s="7">
        <v>3542</v>
      </c>
      <c r="E11" s="7">
        <v>9528</v>
      </c>
      <c r="F11" s="8">
        <v>9770</v>
      </c>
      <c r="G11" s="8">
        <v>6777</v>
      </c>
      <c r="H11" s="7">
        <v>8352</v>
      </c>
      <c r="I11" s="7">
        <v>11940</v>
      </c>
    </row>
    <row r="12" spans="1:9">
      <c r="A12" s="5"/>
      <c r="B12" s="6" t="s">
        <v>4</v>
      </c>
      <c r="C12" s="7">
        <v>1010</v>
      </c>
      <c r="D12" s="7">
        <v>1606</v>
      </c>
      <c r="E12" s="7">
        <v>3091</v>
      </c>
      <c r="F12" s="8">
        <v>3526</v>
      </c>
      <c r="G12" s="8">
        <v>3021</v>
      </c>
      <c r="H12" s="7">
        <v>2444</v>
      </c>
      <c r="I12" s="7">
        <v>2979</v>
      </c>
    </row>
    <row r="13" spans="1:9">
      <c r="A13" s="5"/>
      <c r="B13" s="6" t="s">
        <v>5</v>
      </c>
      <c r="C13" s="7">
        <v>48</v>
      </c>
      <c r="D13" s="7">
        <v>88</v>
      </c>
      <c r="E13" s="7">
        <v>116.52500000000001</v>
      </c>
      <c r="F13" s="8">
        <v>119.97</v>
      </c>
      <c r="G13" s="9">
        <v>72.8</v>
      </c>
      <c r="H13" s="7">
        <v>45.417000000000002</v>
      </c>
      <c r="I13" s="7">
        <v>50.133000000000003</v>
      </c>
    </row>
    <row r="14" spans="1:9">
      <c r="A14" s="5"/>
      <c r="B14" s="6" t="s">
        <v>6</v>
      </c>
      <c r="C14" s="7">
        <v>47.52</v>
      </c>
      <c r="D14" s="7">
        <v>55</v>
      </c>
      <c r="E14" s="7">
        <v>37.68</v>
      </c>
      <c r="F14" s="8">
        <v>34.020000000000003</v>
      </c>
      <c r="G14" s="8">
        <v>24.09</v>
      </c>
      <c r="H14" s="7">
        <f>45417/H12</f>
        <v>18.583060556464812</v>
      </c>
      <c r="I14" s="7">
        <v>16.827999999999999</v>
      </c>
    </row>
    <row r="15" spans="1:9">
      <c r="A15" s="10" t="s">
        <v>9</v>
      </c>
      <c r="B15" s="6" t="s">
        <v>3</v>
      </c>
      <c r="C15" s="7">
        <v>1375</v>
      </c>
      <c r="D15" s="7">
        <v>1398</v>
      </c>
      <c r="E15" s="7">
        <v>3690</v>
      </c>
      <c r="F15" s="8">
        <v>3678</v>
      </c>
      <c r="G15" s="8">
        <v>2667</v>
      </c>
      <c r="H15" s="7">
        <v>2112</v>
      </c>
      <c r="I15" s="7">
        <v>3066</v>
      </c>
    </row>
    <row r="16" spans="1:9">
      <c r="A16" s="11"/>
      <c r="B16" s="6" t="s">
        <v>4</v>
      </c>
      <c r="C16" s="7">
        <v>957</v>
      </c>
      <c r="D16" s="7">
        <v>1201</v>
      </c>
      <c r="E16" s="7">
        <v>2687</v>
      </c>
      <c r="F16" s="8">
        <v>2647</v>
      </c>
      <c r="G16" s="8">
        <v>1966</v>
      </c>
      <c r="H16" s="7">
        <v>1651</v>
      </c>
      <c r="I16" s="7">
        <v>2096</v>
      </c>
    </row>
    <row r="17" spans="1:9">
      <c r="A17" s="11"/>
      <c r="B17" s="6" t="s">
        <v>5</v>
      </c>
      <c r="C17" s="7">
        <v>67</v>
      </c>
      <c r="D17" s="7">
        <v>88</v>
      </c>
      <c r="E17" s="7">
        <v>118.79</v>
      </c>
      <c r="F17" s="8">
        <v>82.11</v>
      </c>
      <c r="G17" s="12">
        <v>76.742132999999995</v>
      </c>
      <c r="H17" s="7">
        <v>42.594999999999999</v>
      </c>
      <c r="I17" s="7">
        <v>46.786000000000001</v>
      </c>
    </row>
    <row r="18" spans="1:9">
      <c r="A18" s="13"/>
      <c r="B18" s="6" t="s">
        <v>6</v>
      </c>
      <c r="C18" s="7">
        <v>70</v>
      </c>
      <c r="D18" s="7">
        <v>74</v>
      </c>
      <c r="E18" s="7">
        <v>44.19</v>
      </c>
      <c r="F18" s="8">
        <v>31.02</v>
      </c>
      <c r="G18" s="8">
        <v>39.03</v>
      </c>
      <c r="H18" s="7">
        <f>42595/H16</f>
        <v>25.799515445184735</v>
      </c>
      <c r="I18" s="7">
        <v>22.32</v>
      </c>
    </row>
    <row r="19" spans="1:9">
      <c r="A19" s="10" t="s">
        <v>10</v>
      </c>
      <c r="B19" s="6" t="s">
        <v>3</v>
      </c>
      <c r="C19" s="7">
        <v>1408</v>
      </c>
      <c r="D19" s="7">
        <v>1440</v>
      </c>
      <c r="E19" s="7">
        <v>2892</v>
      </c>
      <c r="F19" s="8">
        <v>2952</v>
      </c>
      <c r="G19" s="8">
        <v>2635</v>
      </c>
      <c r="H19" s="7">
        <v>1852</v>
      </c>
      <c r="I19" s="7">
        <v>2199</v>
      </c>
    </row>
    <row r="20" spans="1:9">
      <c r="A20" s="11"/>
      <c r="B20" s="6" t="s">
        <v>4</v>
      </c>
      <c r="C20" s="7">
        <v>1035</v>
      </c>
      <c r="D20" s="7">
        <v>1350</v>
      </c>
      <c r="E20" s="7">
        <v>2080</v>
      </c>
      <c r="F20" s="8">
        <v>1986</v>
      </c>
      <c r="G20" s="8">
        <v>1933</v>
      </c>
      <c r="H20" s="7">
        <v>1465</v>
      </c>
      <c r="I20" s="7">
        <v>1605</v>
      </c>
    </row>
    <row r="21" spans="1:9">
      <c r="A21" s="11"/>
      <c r="B21" s="6" t="s">
        <v>5</v>
      </c>
      <c r="C21" s="7">
        <v>131</v>
      </c>
      <c r="D21" s="7">
        <v>252</v>
      </c>
      <c r="E21" s="7">
        <v>245.49799999999999</v>
      </c>
      <c r="F21" s="8">
        <v>126.64</v>
      </c>
      <c r="G21" s="8">
        <v>142.02000000000001</v>
      </c>
      <c r="H21" s="7">
        <v>103.762</v>
      </c>
      <c r="I21" s="7">
        <v>129.69</v>
      </c>
    </row>
    <row r="22" spans="1:9">
      <c r="A22" s="13"/>
      <c r="B22" s="6" t="s">
        <v>6</v>
      </c>
      <c r="C22" s="7">
        <v>127</v>
      </c>
      <c r="D22" s="7">
        <v>187</v>
      </c>
      <c r="E22" s="7">
        <v>118.02</v>
      </c>
      <c r="F22" s="8">
        <v>63.76</v>
      </c>
      <c r="G22" s="8">
        <v>73.48</v>
      </c>
      <c r="H22" s="7">
        <f>103762/H20</f>
        <v>70.827303754266211</v>
      </c>
      <c r="I22" s="7">
        <v>80.802999999999997</v>
      </c>
    </row>
    <row r="23" spans="1:9">
      <c r="A23" s="5" t="s">
        <v>11</v>
      </c>
      <c r="B23" s="6" t="s">
        <v>3</v>
      </c>
      <c r="C23" s="7">
        <v>984</v>
      </c>
      <c r="D23" s="7">
        <v>819</v>
      </c>
      <c r="E23" s="7">
        <v>1657</v>
      </c>
      <c r="F23" s="8">
        <v>2080</v>
      </c>
      <c r="G23" s="8">
        <v>1446</v>
      </c>
      <c r="H23" s="7">
        <v>1070</v>
      </c>
      <c r="I23" s="7">
        <v>1398</v>
      </c>
    </row>
    <row r="24" spans="1:9">
      <c r="A24" s="5"/>
      <c r="B24" s="6" t="s">
        <v>4</v>
      </c>
      <c r="C24" s="7">
        <v>822</v>
      </c>
      <c r="D24" s="7">
        <v>754</v>
      </c>
      <c r="E24" s="7">
        <v>1328</v>
      </c>
      <c r="F24" s="8">
        <v>1465</v>
      </c>
      <c r="G24" s="8">
        <v>1116</v>
      </c>
      <c r="H24" s="7">
        <v>898</v>
      </c>
      <c r="I24" s="7">
        <v>1101</v>
      </c>
    </row>
    <row r="25" spans="1:9">
      <c r="A25" s="5"/>
      <c r="B25" s="6" t="s">
        <v>5</v>
      </c>
      <c r="C25" s="7">
        <v>61</v>
      </c>
      <c r="D25" s="7">
        <v>56</v>
      </c>
      <c r="E25" s="7">
        <v>947.43</v>
      </c>
      <c r="F25" s="8">
        <v>58.15</v>
      </c>
      <c r="G25" s="8">
        <v>56.21</v>
      </c>
      <c r="H25" s="7">
        <v>39.006</v>
      </c>
      <c r="I25" s="7">
        <v>38.726999999999997</v>
      </c>
    </row>
    <row r="26" spans="1:9">
      <c r="A26" s="5"/>
      <c r="B26" s="6" t="s">
        <v>6</v>
      </c>
      <c r="C26" s="7">
        <v>74.209999999999994</v>
      </c>
      <c r="D26" s="7">
        <v>74</v>
      </c>
      <c r="E26" s="7">
        <v>71.290000000000006</v>
      </c>
      <c r="F26" s="8">
        <v>39.69</v>
      </c>
      <c r="G26" s="8">
        <v>50.37</v>
      </c>
      <c r="H26" s="7">
        <f>39006/H25</f>
        <v>1000</v>
      </c>
      <c r="I26" s="7">
        <v>35.173999999999999</v>
      </c>
    </row>
    <row r="27" spans="1:9">
      <c r="A27" s="5" t="s">
        <v>12</v>
      </c>
      <c r="B27" s="6" t="s">
        <v>3</v>
      </c>
      <c r="C27" s="7">
        <v>751</v>
      </c>
      <c r="D27" s="7">
        <v>428</v>
      </c>
      <c r="E27" s="7">
        <v>3402.6</v>
      </c>
      <c r="F27" s="8">
        <v>6034</v>
      </c>
      <c r="G27" s="8">
        <v>6121</v>
      </c>
      <c r="H27" s="7">
        <v>9224</v>
      </c>
      <c r="I27" s="7">
        <v>10755</v>
      </c>
    </row>
    <row r="28" spans="1:9">
      <c r="A28" s="5"/>
      <c r="B28" s="6" t="s">
        <v>4</v>
      </c>
      <c r="C28" s="7">
        <v>274</v>
      </c>
      <c r="D28" s="7">
        <v>138</v>
      </c>
      <c r="E28" s="7">
        <v>658</v>
      </c>
      <c r="F28" s="8">
        <v>577</v>
      </c>
      <c r="G28" s="8">
        <v>725</v>
      </c>
      <c r="H28" s="7">
        <v>694</v>
      </c>
      <c r="I28" s="7">
        <v>1048</v>
      </c>
    </row>
    <row r="29" spans="1:9">
      <c r="A29" s="5"/>
      <c r="B29" s="6" t="s">
        <v>5</v>
      </c>
      <c r="C29" s="7">
        <v>1</v>
      </c>
      <c r="D29" s="7">
        <v>13</v>
      </c>
      <c r="E29" s="7">
        <v>8.6590000000000007</v>
      </c>
      <c r="F29" s="8">
        <v>8.83</v>
      </c>
      <c r="G29" s="8">
        <v>9.4700000000000006</v>
      </c>
      <c r="H29" s="7">
        <v>6.3789999999999996</v>
      </c>
      <c r="I29" s="7">
        <v>10.425000000000001</v>
      </c>
    </row>
    <row r="30" spans="1:9">
      <c r="A30" s="5"/>
      <c r="B30" s="6" t="s">
        <v>6</v>
      </c>
      <c r="C30" s="7">
        <v>3.65</v>
      </c>
      <c r="D30" s="7">
        <v>94</v>
      </c>
      <c r="E30" s="7">
        <v>13.16</v>
      </c>
      <c r="F30" s="8">
        <v>15.3</v>
      </c>
      <c r="G30" s="8">
        <v>13.05</v>
      </c>
      <c r="H30" s="7">
        <v>9.1920000000000002</v>
      </c>
      <c r="I30" s="7">
        <v>9.9480000000000004</v>
      </c>
    </row>
    <row r="31" spans="1:9">
      <c r="A31" s="5" t="s">
        <v>13</v>
      </c>
      <c r="B31" s="6" t="s">
        <v>3</v>
      </c>
      <c r="C31" s="7" t="s">
        <v>14</v>
      </c>
      <c r="D31" s="7">
        <v>108</v>
      </c>
      <c r="E31" s="7">
        <v>828</v>
      </c>
      <c r="F31" s="8">
        <v>887</v>
      </c>
      <c r="G31" s="8">
        <v>760</v>
      </c>
      <c r="H31" s="7">
        <v>805</v>
      </c>
      <c r="I31" s="7">
        <v>1477</v>
      </c>
    </row>
    <row r="32" spans="1:9">
      <c r="A32" s="5"/>
      <c r="B32" s="6" t="s">
        <v>4</v>
      </c>
      <c r="C32" s="7">
        <v>61</v>
      </c>
      <c r="D32" s="7">
        <v>64</v>
      </c>
      <c r="E32" s="7">
        <v>45</v>
      </c>
      <c r="F32" s="8">
        <v>133</v>
      </c>
      <c r="G32" s="8">
        <v>71</v>
      </c>
      <c r="H32" s="7">
        <v>62</v>
      </c>
      <c r="I32" s="7">
        <v>118</v>
      </c>
    </row>
    <row r="33" spans="1:9">
      <c r="A33" s="5"/>
      <c r="B33" s="6" t="s">
        <v>5</v>
      </c>
      <c r="C33" s="7">
        <v>1</v>
      </c>
      <c r="D33" s="7">
        <v>4</v>
      </c>
      <c r="E33" s="7">
        <v>0.34300000000000003</v>
      </c>
      <c r="F33" s="8">
        <v>2.0699999999999998</v>
      </c>
      <c r="G33" s="8">
        <v>0.87</v>
      </c>
      <c r="H33" s="7">
        <v>0.49299999999999999</v>
      </c>
      <c r="I33" s="7">
        <v>0.96</v>
      </c>
    </row>
    <row r="34" spans="1:9">
      <c r="A34" s="5"/>
      <c r="B34" s="6" t="s">
        <v>6</v>
      </c>
      <c r="C34" s="7">
        <v>16</v>
      </c>
      <c r="D34" s="7">
        <v>63</v>
      </c>
      <c r="E34" s="7">
        <v>7.54</v>
      </c>
      <c r="F34" s="8">
        <v>15.56</v>
      </c>
      <c r="G34" s="8">
        <v>12.25</v>
      </c>
      <c r="H34" s="7">
        <f>493/H32</f>
        <v>7.9516129032258061</v>
      </c>
      <c r="I34" s="7">
        <v>8.1359999999999992</v>
      </c>
    </row>
    <row r="35" spans="1:9">
      <c r="A35" s="5" t="s">
        <v>15</v>
      </c>
      <c r="B35" s="6" t="s">
        <v>3</v>
      </c>
      <c r="C35" s="7">
        <v>47212</v>
      </c>
      <c r="D35" s="7">
        <v>83169</v>
      </c>
      <c r="E35" s="7">
        <v>185660.4</v>
      </c>
      <c r="F35" s="8">
        <v>191635</v>
      </c>
      <c r="G35" s="8">
        <v>164173</v>
      </c>
      <c r="H35" s="7">
        <v>98086</v>
      </c>
      <c r="I35" s="7">
        <v>137573</v>
      </c>
    </row>
    <row r="36" spans="1:9">
      <c r="A36" s="5"/>
      <c r="B36" s="6" t="s">
        <v>4</v>
      </c>
      <c r="C36" s="7">
        <v>17001</v>
      </c>
      <c r="D36" s="7">
        <v>18309</v>
      </c>
      <c r="E36" s="7">
        <v>48780</v>
      </c>
      <c r="F36" s="8">
        <v>43997</v>
      </c>
      <c r="G36" s="8">
        <v>79594</v>
      </c>
      <c r="H36" s="7">
        <v>31255</v>
      </c>
      <c r="I36" s="7">
        <v>39596</v>
      </c>
    </row>
    <row r="37" spans="1:9">
      <c r="A37" s="5"/>
      <c r="B37" s="6" t="s">
        <v>5</v>
      </c>
      <c r="C37" s="7">
        <v>510</v>
      </c>
      <c r="D37" s="7">
        <v>382</v>
      </c>
      <c r="E37" s="7">
        <v>996.01099999999997</v>
      </c>
      <c r="F37" s="8">
        <v>697.28</v>
      </c>
      <c r="G37" s="8">
        <v>842.94</v>
      </c>
      <c r="H37" s="7">
        <v>424.92500000000001</v>
      </c>
      <c r="I37" s="7">
        <v>528.52499999999998</v>
      </c>
    </row>
    <row r="38" spans="1:9">
      <c r="A38" s="5"/>
      <c r="B38" s="6" t="s">
        <v>6</v>
      </c>
      <c r="C38" s="7">
        <v>30</v>
      </c>
      <c r="D38" s="7">
        <v>21</v>
      </c>
      <c r="E38" s="7">
        <v>20.41</v>
      </c>
      <c r="F38" s="2">
        <v>15.85</v>
      </c>
      <c r="G38" s="8">
        <v>10.59</v>
      </c>
      <c r="H38" s="7">
        <f>424925/H36</f>
        <v>13.595424732042874</v>
      </c>
      <c r="I38" s="7">
        <v>13.348000000000001</v>
      </c>
    </row>
    <row r="39" spans="1:9">
      <c r="A39" s="5" t="s">
        <v>16</v>
      </c>
      <c r="B39" s="6" t="s">
        <v>3</v>
      </c>
      <c r="C39" s="7">
        <v>48</v>
      </c>
      <c r="D39" s="7">
        <v>19</v>
      </c>
      <c r="E39" s="7">
        <v>289</v>
      </c>
      <c r="F39" s="8">
        <v>653</v>
      </c>
      <c r="G39" s="8">
        <v>353</v>
      </c>
      <c r="H39" s="7">
        <v>427</v>
      </c>
      <c r="I39" s="7">
        <v>635</v>
      </c>
    </row>
    <row r="40" spans="1:9">
      <c r="A40" s="5"/>
      <c r="B40" s="6" t="s">
        <v>4</v>
      </c>
      <c r="C40" s="7">
        <v>15</v>
      </c>
      <c r="D40" s="7">
        <v>10</v>
      </c>
      <c r="E40" s="7">
        <v>6</v>
      </c>
      <c r="F40" s="8">
        <v>34</v>
      </c>
      <c r="G40" s="8">
        <v>55</v>
      </c>
      <c r="H40" s="7">
        <v>33</v>
      </c>
      <c r="I40" s="7">
        <v>122</v>
      </c>
    </row>
    <row r="41" spans="1:9">
      <c r="A41" s="5"/>
      <c r="B41" s="6" t="s">
        <v>5</v>
      </c>
      <c r="C41" s="7">
        <v>0.6</v>
      </c>
      <c r="D41" s="7">
        <v>0.2</v>
      </c>
      <c r="E41" s="7">
        <v>0.52</v>
      </c>
      <c r="F41" s="8">
        <v>0.7</v>
      </c>
      <c r="G41" s="8">
        <v>0.35</v>
      </c>
      <c r="H41" s="7">
        <v>0.34599999999999997</v>
      </c>
      <c r="I41" s="7">
        <v>0.92300000000000004</v>
      </c>
    </row>
    <row r="42" spans="1:9">
      <c r="A42" s="14"/>
      <c r="B42" s="15" t="s">
        <v>6</v>
      </c>
      <c r="C42" s="16">
        <v>40</v>
      </c>
      <c r="D42" s="16">
        <v>11</v>
      </c>
      <c r="E42" s="7">
        <v>83.7</v>
      </c>
      <c r="F42" s="8">
        <v>20.59</v>
      </c>
      <c r="G42" s="8">
        <v>6.4</v>
      </c>
      <c r="H42" s="7">
        <f>346/H40</f>
        <v>10.484848484848484</v>
      </c>
      <c r="I42" s="7">
        <v>7.5659999999999998</v>
      </c>
    </row>
    <row r="43" spans="1:9">
      <c r="A43" s="17" t="s">
        <v>17</v>
      </c>
      <c r="B43" s="18"/>
      <c r="C43" s="18"/>
      <c r="D43" s="18"/>
      <c r="E43" s="2"/>
      <c r="F43" s="2"/>
      <c r="G43" s="2"/>
      <c r="H43" s="2"/>
      <c r="I43" s="2"/>
    </row>
  </sheetData>
  <mergeCells count="11">
    <mergeCell ref="A23:A26"/>
    <mergeCell ref="A27:A30"/>
    <mergeCell ref="A31:A34"/>
    <mergeCell ref="A35:A38"/>
    <mergeCell ref="A39:A42"/>
    <mergeCell ref="A2:B2"/>
    <mergeCell ref="A3:A6"/>
    <mergeCell ref="A7:A10"/>
    <mergeCell ref="A11:A14"/>
    <mergeCell ref="A15:A18"/>
    <mergeCell ref="A19:A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2025-03-24T10:10:37Z</dcterms:created>
  <dcterms:modified xsi:type="dcterms:W3CDTF">2025-03-24T10:11:44Z</dcterms:modified>
</cp:coreProperties>
</file>